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1 полугодие 2022 года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'3.7'!$B$1:$F$27</definedName>
  </definedNames>
  <calcPr calcId="162913"/>
</workbook>
</file>

<file path=xl/calcChain.xml><?xml version="1.0" encoding="utf-8"?>
<calcChain xmlns="http://schemas.openxmlformats.org/spreadsheetml/2006/main">
  <c r="F23" i="1" l="1"/>
  <c r="F24" i="1"/>
  <c r="F26" i="1"/>
  <c r="F11" i="1"/>
  <c r="F12" i="1"/>
  <c r="F15" i="1"/>
  <c r="F16" i="1"/>
  <c r="E26" i="1" l="1"/>
  <c r="D6" i="1" l="1"/>
  <c r="C6" i="1"/>
  <c r="E15" i="1"/>
  <c r="C20" i="1"/>
  <c r="C19" i="1" s="1"/>
  <c r="C5" i="1" l="1"/>
  <c r="D20" i="1" l="1"/>
  <c r="D19" i="1" s="1"/>
  <c r="D5" i="1" s="1"/>
  <c r="E11" i="1"/>
  <c r="E12" i="1"/>
  <c r="E13" i="1"/>
  <c r="E22" i="1"/>
  <c r="F28" i="1"/>
  <c r="F29" i="1"/>
  <c r="E28" i="1"/>
  <c r="E29" i="1"/>
  <c r="E18" i="1" l="1"/>
  <c r="F18" i="1" l="1"/>
  <c r="E8" i="1" l="1"/>
  <c r="E9" i="1"/>
  <c r="E10" i="1"/>
  <c r="E14" i="1"/>
  <c r="E16" i="1"/>
  <c r="E17" i="1"/>
  <c r="E23" i="1"/>
  <c r="E24" i="1"/>
  <c r="E25" i="1"/>
  <c r="E27" i="1"/>
  <c r="E6" i="1" l="1"/>
  <c r="F6" i="1" l="1"/>
  <c r="E20" i="1" l="1"/>
  <c r="F20" i="1"/>
  <c r="E19" i="1" l="1"/>
  <c r="E5" i="1"/>
  <c r="F19" i="1"/>
  <c r="F5" i="1" l="1"/>
</calcChain>
</file>

<file path=xl/sharedStrings.xml><?xml version="1.0" encoding="utf-8"?>
<sst xmlns="http://schemas.openxmlformats.org/spreadsheetml/2006/main" count="39" uniqueCount="31">
  <si>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</si>
  <si>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</si>
  <si>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</si>
  <si>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</si>
  <si>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</si>
  <si>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</si>
  <si>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</si>
  <si>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</si>
  <si>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</si>
  <si>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</si>
  <si>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</si>
  <si>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</si>
  <si>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</si>
  <si>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</si>
  <si>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</si>
  <si>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</si>
  <si>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</si>
  <si>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</si>
  <si>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</si>
  <si>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</si>
  <si>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</si>
  <si>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</si>
  <si>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</si>
  <si>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</si>
  <si>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Транспортный налог</t>
  </si>
  <si>
    <t>Безвозмездные поступления от государственных (муниципальных) организаций</t>
  </si>
  <si>
    <t>св.100</t>
  </si>
  <si>
    <t>Анализ поступления доходов в бюджет Нижневартовского района по видам доходов за I полугодие 2022 года в сравнении с I полугодием 2021 года, тыс. рублей</t>
  </si>
  <si>
    <t>Исполнение за I полугодие                   2021 года</t>
  </si>
  <si>
    <t>Исполнение за I полугодие                    2022 года</t>
  </si>
  <si>
    <t>Поочие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</si>
</sst>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top" wrapText="1"/>
    </xf>
    <xf numFmtId="164" fontId="7" fillId="0" borderId="0" xfId="0" applyNumberFormat="1" applyFont="1"/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1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tabSelected="1" topLeftCell="B7" workbookViewId="0">
      <selection activeCell="B28" sqref="B28"/>
    </sheetView>
  </sheetViews>
  <sheetFormatPr defaultColWidth="9.140625" defaultRowHeight="15" x14ac:dyDescent="0.25"/>
  <cols>
    <col min="1" max="1" width="0" style="2" hidden="1" customWidth="1"/>
    <col min="2" max="2" width="53.28515625" style="2" customWidth="1"/>
    <col min="3" max="4" width="16.85546875" style="24" customWidth="1"/>
    <col min="5" max="5" width="14" style="2" customWidth="1"/>
    <col min="6" max="6" width="16.85546875" style="2" customWidth="1"/>
    <col min="7" max="16384" width="9.140625" style="2"/>
  </cols>
  <sheetData>
    <row r="1" spans="1:6" ht="68.25" customHeight="1" x14ac:dyDescent="0.25">
      <c r="A1" s="1"/>
      <c r="B1" s="29" t="s">
        <v>27</v>
      </c>
      <c r="C1" s="29"/>
      <c r="D1" s="29"/>
      <c r="E1" s="29"/>
      <c r="F1" s="29"/>
    </row>
    <row r="2" spans="1:6" ht="23.25" customHeight="1" x14ac:dyDescent="0.25">
      <c r="B2" s="32" t="s">
        <v>0</v>
      </c>
      <c r="C2" s="34" t="s">
        <v>28</v>
      </c>
      <c r="D2" s="34" t="s">
        <v>29</v>
      </c>
      <c r="E2" s="30" t="s">
        <v>11</v>
      </c>
      <c r="F2" s="30" t="s">
        <v>13</v>
      </c>
    </row>
    <row r="3" spans="1:6" ht="40.5" customHeight="1" x14ac:dyDescent="0.25">
      <c r="B3" s="33"/>
      <c r="C3" s="34"/>
      <c r="D3" s="34"/>
      <c r="E3" s="31"/>
      <c r="F3" s="31"/>
    </row>
    <row r="4" spans="1:6" x14ac:dyDescent="0.25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 x14ac:dyDescent="0.25">
      <c r="B5" s="6" t="s">
        <v>1</v>
      </c>
      <c r="C5" s="7">
        <f>C6+C19</f>
        <v>2660335.622</v>
      </c>
      <c r="D5" s="7">
        <f>D6+D19</f>
        <v>2719366.8</v>
      </c>
      <c r="E5" s="8">
        <f>D5-C5</f>
        <v>59031.17799999984</v>
      </c>
      <c r="F5" s="8">
        <f>D5/C5*100</f>
        <v>102.21893724655769</v>
      </c>
    </row>
    <row r="6" spans="1:6" s="9" customFormat="1" x14ac:dyDescent="0.25">
      <c r="B6" s="10" t="s">
        <v>7</v>
      </c>
      <c r="C6" s="7">
        <f>C8+C9+C10+C11+C12+C13+C14+C16+C17+C18+C15</f>
        <v>1317059.426</v>
      </c>
      <c r="D6" s="7">
        <f t="shared" ref="D6:E6" si="0">D8+D9+D10+D11+D12+D13+D14+D16+D17+D18+D15</f>
        <v>1338205.8999999999</v>
      </c>
      <c r="E6" s="7">
        <f t="shared" si="0"/>
        <v>21146.474000000053</v>
      </c>
      <c r="F6" s="8">
        <f>D6/C6*100</f>
        <v>101.60558237407884</v>
      </c>
    </row>
    <row r="7" spans="1:6" s="9" customFormat="1" x14ac:dyDescent="0.25">
      <c r="B7" s="11" t="s">
        <v>2</v>
      </c>
      <c r="C7" s="12"/>
      <c r="D7" s="12"/>
      <c r="E7" s="13"/>
      <c r="F7" s="27"/>
    </row>
    <row r="8" spans="1:6" s="9" customFormat="1" x14ac:dyDescent="0.25">
      <c r="B8" s="11" t="s">
        <v>3</v>
      </c>
      <c r="C8" s="12">
        <v>812515.62699999998</v>
      </c>
      <c r="D8" s="12">
        <v>846966.8</v>
      </c>
      <c r="E8" s="13">
        <f t="shared" ref="E8:E18" si="1">D8-C8</f>
        <v>34451.173000000068</v>
      </c>
      <c r="F8" s="28" t="s">
        <v>26</v>
      </c>
    </row>
    <row r="9" spans="1:6" s="9" customFormat="1" ht="30" x14ac:dyDescent="0.25">
      <c r="B9" s="15" t="s">
        <v>5</v>
      </c>
      <c r="C9" s="12">
        <v>5246.5190000000002</v>
      </c>
      <c r="D9" s="12">
        <v>6606.2</v>
      </c>
      <c r="E9" s="13">
        <f t="shared" si="1"/>
        <v>1359.6809999999996</v>
      </c>
      <c r="F9" s="28" t="s">
        <v>26</v>
      </c>
    </row>
    <row r="10" spans="1:6" s="9" customFormat="1" ht="30" x14ac:dyDescent="0.25">
      <c r="B10" s="16" t="s">
        <v>15</v>
      </c>
      <c r="C10" s="12">
        <v>35646.478000000003</v>
      </c>
      <c r="D10" s="12">
        <v>49708.7</v>
      </c>
      <c r="E10" s="13">
        <f t="shared" si="1"/>
        <v>14062.221999999994</v>
      </c>
      <c r="F10" s="28" t="s">
        <v>26</v>
      </c>
    </row>
    <row r="11" spans="1:6" s="9" customFormat="1" ht="30" x14ac:dyDescent="0.25">
      <c r="B11" s="16" t="s">
        <v>16</v>
      </c>
      <c r="C11" s="12">
        <v>1723.645</v>
      </c>
      <c r="D11" s="12">
        <v>99.1</v>
      </c>
      <c r="E11" s="13">
        <f t="shared" si="1"/>
        <v>-1624.5450000000001</v>
      </c>
      <c r="F11" s="28">
        <f t="shared" ref="F11:F16" si="2">D11/C11*100</f>
        <v>5.7494437659726918</v>
      </c>
    </row>
    <row r="12" spans="1:6" s="9" customFormat="1" x14ac:dyDescent="0.25">
      <c r="B12" s="16" t="s">
        <v>4</v>
      </c>
      <c r="C12" s="12">
        <v>534.17999999999995</v>
      </c>
      <c r="D12" s="12">
        <v>450.7</v>
      </c>
      <c r="E12" s="13">
        <f t="shared" si="1"/>
        <v>-83.479999999999961</v>
      </c>
      <c r="F12" s="28">
        <f t="shared" si="2"/>
        <v>84.372308959526748</v>
      </c>
    </row>
    <row r="13" spans="1:6" s="9" customFormat="1" ht="30" x14ac:dyDescent="0.25">
      <c r="B13" s="16" t="s">
        <v>17</v>
      </c>
      <c r="C13" s="12">
        <v>925.16</v>
      </c>
      <c r="D13" s="12">
        <v>1041.8</v>
      </c>
      <c r="E13" s="13">
        <f t="shared" si="1"/>
        <v>116.63999999999999</v>
      </c>
      <c r="F13" s="28" t="s">
        <v>26</v>
      </c>
    </row>
    <row r="14" spans="1:6" s="9" customFormat="1" x14ac:dyDescent="0.25">
      <c r="B14" s="11" t="s">
        <v>18</v>
      </c>
      <c r="C14" s="12">
        <v>169.52699999999999</v>
      </c>
      <c r="D14" s="12">
        <v>270</v>
      </c>
      <c r="E14" s="13">
        <f t="shared" si="1"/>
        <v>100.47300000000001</v>
      </c>
      <c r="F14" s="28" t="s">
        <v>26</v>
      </c>
    </row>
    <row r="15" spans="1:6" s="9" customFormat="1" x14ac:dyDescent="0.25">
      <c r="B15" s="11" t="s">
        <v>24</v>
      </c>
      <c r="C15" s="12">
        <v>2544.5369999999998</v>
      </c>
      <c r="D15" s="12">
        <v>2518.3000000000002</v>
      </c>
      <c r="E15" s="13">
        <f t="shared" si="1"/>
        <v>-26.236999999999625</v>
      </c>
      <c r="F15" s="28">
        <f t="shared" si="2"/>
        <v>98.968889035608456</v>
      </c>
    </row>
    <row r="16" spans="1:6" s="9" customFormat="1" x14ac:dyDescent="0.25">
      <c r="B16" s="11" t="s">
        <v>19</v>
      </c>
      <c r="C16" s="12">
        <v>13904.933000000001</v>
      </c>
      <c r="D16" s="12">
        <v>11957.2</v>
      </c>
      <c r="E16" s="13">
        <f t="shared" si="1"/>
        <v>-1947.7330000000002</v>
      </c>
      <c r="F16" s="28">
        <f t="shared" si="2"/>
        <v>85.992503523749448</v>
      </c>
    </row>
    <row r="17" spans="2:8" s="9" customFormat="1" x14ac:dyDescent="0.25">
      <c r="B17" s="11" t="s">
        <v>20</v>
      </c>
      <c r="C17" s="12">
        <v>1644.82</v>
      </c>
      <c r="D17" s="12">
        <v>2297.6</v>
      </c>
      <c r="E17" s="13">
        <f t="shared" si="1"/>
        <v>652.78</v>
      </c>
      <c r="F17" s="28" t="s">
        <v>26</v>
      </c>
    </row>
    <row r="18" spans="2:8" s="9" customFormat="1" x14ac:dyDescent="0.25">
      <c r="B18" s="11" t="s">
        <v>14</v>
      </c>
      <c r="C18" s="12">
        <v>442204</v>
      </c>
      <c r="D18" s="12">
        <v>416289.5</v>
      </c>
      <c r="E18" s="13">
        <f t="shared" si="1"/>
        <v>-25914.5</v>
      </c>
      <c r="F18" s="28">
        <f t="shared" ref="F18" si="3">D18/C18*100</f>
        <v>94.139695706054212</v>
      </c>
      <c r="H18" s="17"/>
    </row>
    <row r="19" spans="2:8" x14ac:dyDescent="0.25">
      <c r="B19" s="6" t="s">
        <v>10</v>
      </c>
      <c r="C19" s="7">
        <f>C20+C27+C28+C29+C26</f>
        <v>1343276.196</v>
      </c>
      <c r="D19" s="7">
        <f>D20+D27+D28+D29+D26</f>
        <v>1381160.9</v>
      </c>
      <c r="E19" s="8">
        <f t="shared" ref="E19:E20" si="4">D19-C19</f>
        <v>37884.703999999911</v>
      </c>
      <c r="F19" s="8">
        <f t="shared" ref="F19:F26" si="5">D19/C19*100</f>
        <v>102.82032124985261</v>
      </c>
    </row>
    <row r="20" spans="2:8" ht="30" x14ac:dyDescent="0.25">
      <c r="B20" s="18" t="s">
        <v>6</v>
      </c>
      <c r="C20" s="12">
        <f>C22+C23+C24+C25</f>
        <v>1337313.997</v>
      </c>
      <c r="D20" s="12">
        <f>D22+D23+D24+D25</f>
        <v>1363358.5999999999</v>
      </c>
      <c r="E20" s="13">
        <f t="shared" si="4"/>
        <v>26044.602999999886</v>
      </c>
      <c r="F20" s="14">
        <f t="shared" si="5"/>
        <v>101.94753087595178</v>
      </c>
    </row>
    <row r="21" spans="2:8" x14ac:dyDescent="0.25">
      <c r="B21" s="18" t="s">
        <v>2</v>
      </c>
      <c r="C21" s="12"/>
      <c r="D21" s="12"/>
      <c r="E21" s="13"/>
      <c r="F21" s="14"/>
    </row>
    <row r="22" spans="2:8" ht="30" x14ac:dyDescent="0.25">
      <c r="B22" s="19" t="s">
        <v>21</v>
      </c>
      <c r="C22" s="26">
        <v>0</v>
      </c>
      <c r="D22" s="26">
        <v>24724.3</v>
      </c>
      <c r="E22" s="20">
        <f t="shared" ref="E22:E27" si="6">D22-C22</f>
        <v>24724.3</v>
      </c>
      <c r="F22" s="14"/>
    </row>
    <row r="23" spans="2:8" ht="30" x14ac:dyDescent="0.25">
      <c r="B23" s="19" t="s">
        <v>8</v>
      </c>
      <c r="C23" s="26">
        <v>102775.5</v>
      </c>
      <c r="D23" s="26">
        <v>88083.4</v>
      </c>
      <c r="E23" s="13">
        <f t="shared" si="6"/>
        <v>-14692.100000000006</v>
      </c>
      <c r="F23" s="14">
        <f t="shared" si="5"/>
        <v>85.704666968294958</v>
      </c>
    </row>
    <row r="24" spans="2:8" ht="30" x14ac:dyDescent="0.25">
      <c r="B24" s="19" t="s">
        <v>12</v>
      </c>
      <c r="C24" s="26">
        <v>1071073.8999999999</v>
      </c>
      <c r="D24" s="26">
        <v>964800.7</v>
      </c>
      <c r="E24" s="13">
        <f t="shared" si="6"/>
        <v>-106273.19999999995</v>
      </c>
      <c r="F24" s="14">
        <f t="shared" si="5"/>
        <v>90.077883514853653</v>
      </c>
    </row>
    <row r="25" spans="2:8" x14ac:dyDescent="0.25">
      <c r="B25" s="21" t="s">
        <v>9</v>
      </c>
      <c r="C25" s="26">
        <v>163464.59700000001</v>
      </c>
      <c r="D25" s="26">
        <v>285750.2</v>
      </c>
      <c r="E25" s="13">
        <f t="shared" si="6"/>
        <v>122285.603</v>
      </c>
      <c r="F25" s="14" t="s">
        <v>26</v>
      </c>
    </row>
    <row r="26" spans="2:8" ht="30" x14ac:dyDescent="0.25">
      <c r="B26" s="25" t="s">
        <v>25</v>
      </c>
      <c r="C26" s="26">
        <v>48.524999999999999</v>
      </c>
      <c r="D26" s="26">
        <v>0</v>
      </c>
      <c r="E26" s="13">
        <f t="shared" si="6"/>
        <v>-48.524999999999999</v>
      </c>
      <c r="F26" s="14">
        <f t="shared" si="5"/>
        <v>0</v>
      </c>
    </row>
    <row r="27" spans="2:8" x14ac:dyDescent="0.25">
      <c r="B27" s="22" t="s">
        <v>30</v>
      </c>
      <c r="C27" s="12">
        <v>9424.8070000000007</v>
      </c>
      <c r="D27" s="12">
        <v>17655.7</v>
      </c>
      <c r="E27" s="13">
        <f t="shared" si="6"/>
        <v>8230.893</v>
      </c>
      <c r="F27" s="14" t="s">
        <v>26</v>
      </c>
    </row>
    <row r="28" spans="2:8" ht="63.75" customHeight="1" x14ac:dyDescent="0.25">
      <c r="B28" s="23" t="s">
        <v>23</v>
      </c>
      <c r="C28" s="12">
        <v>197.452</v>
      </c>
      <c r="D28" s="12">
        <v>186</v>
      </c>
      <c r="E28" s="13">
        <f t="shared" ref="E28:E29" si="7">D28-C28</f>
        <v>-11.451999999999998</v>
      </c>
      <c r="F28" s="14">
        <f t="shared" ref="F28:F29" si="8">D28/C28*100</f>
        <v>94.200109393675419</v>
      </c>
    </row>
    <row r="29" spans="2:8" ht="45" x14ac:dyDescent="0.25">
      <c r="B29" s="23" t="s">
        <v>22</v>
      </c>
      <c r="C29" s="12">
        <v>-3708.585</v>
      </c>
      <c r="D29" s="12">
        <v>-39.4</v>
      </c>
      <c r="E29" s="13">
        <f t="shared" si="7"/>
        <v>3669.1849999999999</v>
      </c>
      <c r="F29" s="14">
        <f t="shared" si="8"/>
        <v>1.0623998101701861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2021-04-29T10:27:24Z</cp:lastPrinted>
  <dcterms:created xsi:type="dcterms:W3CDTF">2015-05-06T07:14:08Z</dcterms:created>
  <dcterms:modified xsi:type="dcterms:W3CDTF">2022-07-12T07:50:22Z</dcterms:modified>
</cp:coreProperties>
</file>